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nt01\USER\FinanzasCorp\IR\RESULTADOS\2022\Q1\"/>
    </mc:Choice>
  </mc:AlternateContent>
  <xr:revisionPtr revIDLastSave="0" documentId="13_ncr:1_{965DF21D-57C2-48A3-8500-DCB3F5ED91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4" i="2"/>
  <c r="C32" i="2"/>
  <c r="C30" i="2"/>
  <c r="C28" i="2"/>
  <c r="C27" i="2"/>
  <c r="C26" i="2"/>
  <c r="C24" i="2"/>
  <c r="C23" i="2"/>
  <c r="C22" i="2"/>
  <c r="C20" i="2"/>
  <c r="C18" i="2"/>
  <c r="C17" i="2"/>
  <c r="C16" i="2"/>
  <c r="C15" i="2"/>
  <c r="C14" i="2"/>
  <c r="C12" i="2"/>
  <c r="C11" i="2"/>
  <c r="C10" i="2"/>
  <c r="C9" i="2"/>
  <c r="C8" i="2"/>
  <c r="C7" i="2"/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<sst xmlns="http://schemas.openxmlformats.org/spreadsheetml/2006/main" count="89" uniqueCount="76">
  <si>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</si>
  <si>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</si>
  <si>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</si>
  <si>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</si>
  <si>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</si>
  <si>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</si>
  <si>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</si>
  <si>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</si>
  <si>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</si>
  <si>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</si>
  <si>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</si>
  <si>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</si>
  <si>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</si>
  <si>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</si>
  <si>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</si>
  <si>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</si>
  <si>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</si>
  <si>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</si>
  <si>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</si>
  <si>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</si>
  <si>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</si>
  <si>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</si>
  <si>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</si>
  <si>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</si>
  <si>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</si>
  <si>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</si>
  <si>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</si>
  <si>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</si>
  <si>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</si>
  <si>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</si>
  <si>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</si>
  <si>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</si>
  <si>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</si>
  <si>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</si>
  <si>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</si>
  <si>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</si>
  <si>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</si>
  <si>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</si>
  <si>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</si>
  <si>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</si>
  <si>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</si>
  <si>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</si>
  <si>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</si>
  <si>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</si>
  <si>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</si>
  <si>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</si>
  <si>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</si>
  <si>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</si>
  <si>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</si>
  <si>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</si>
  <si>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</si>
  <si>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</si>
  <si>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</si>
  <si>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</si>
  <si>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</si>
  <si>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</si>
  <si>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</si>
  <si>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</si>
  <si>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</si>
  <si>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</si>
  <si>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</si>
  <si>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</si>
  <si>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</si>
  <si>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</si>
  <si>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</si>
  <si>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</si>
  <si>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</si>
  <si>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</si>
  <si>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</si>
  <si>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</si>
  <si>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Primer trimestre</t>
  </si>
  <si>
    <t>Acumulado al 31 de marzo</t>
  </si>
  <si>
    <t>Al 31 de mar.</t>
  </si>
  <si>
    <t>1T2021</t>
  </si>
  <si>
    <t>1T2022</t>
  </si>
  <si>
    <t>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</si>
</sst>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  <numFmt numFmtId="172" formatCode="_-* #,##0.0_-;\-* #,##0.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0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0" fontId="2" fillId="0" borderId="0" xfId="2" applyFont="1"/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0" fillId="0" borderId="0" xfId="0" applyNumberFormat="1"/>
    <xf numFmtId="0" fontId="2" fillId="0" borderId="0" xfId="2" applyFont="1" applyFill="1" applyBorder="1"/>
    <xf numFmtId="0" fontId="5" fillId="0" borderId="0" xfId="1" applyFont="1" applyBorder="1" applyAlignment="1">
      <alignment horizontal="center"/>
    </xf>
    <xf numFmtId="168" fontId="7" fillId="0" borderId="0" xfId="1" applyNumberFormat="1" applyFont="1" applyBorder="1" applyAlignment="1">
      <alignment horizontal="right" wrapText="1"/>
    </xf>
    <xf numFmtId="0" fontId="7" fillId="0" borderId="0" xfId="2" applyFont="1" applyBorder="1" applyAlignment="1">
      <alignment vertical="top"/>
    </xf>
    <xf numFmtId="168" fontId="2" fillId="0" borderId="0" xfId="1" applyNumberFormat="1" applyBorder="1" applyAlignment="1">
      <alignment horizontal="right" wrapText="1"/>
    </xf>
    <xf numFmtId="0" fontId="2" fillId="0" borderId="0" xfId="2" applyFont="1" applyBorder="1" applyAlignment="1">
      <alignment vertical="top"/>
    </xf>
    <xf numFmtId="0" fontId="6" fillId="0" borderId="0" xfId="2" applyFont="1" applyBorder="1" applyAlignment="1">
      <alignment vertical="top"/>
    </xf>
    <xf numFmtId="0" fontId="5" fillId="0" borderId="0" xfId="2" applyFont="1" applyBorder="1" applyAlignment="1">
      <alignment vertical="top"/>
    </xf>
    <xf numFmtId="168" fontId="2" fillId="0" borderId="0" xfId="2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 vertical="top"/>
    </xf>
    <xf numFmtId="168" fontId="7" fillId="0" borderId="0" xfId="2" applyNumberFormat="1" applyFont="1" applyBorder="1" applyAlignment="1">
      <alignment horizontal="right"/>
    </xf>
    <xf numFmtId="168" fontId="2" fillId="0" borderId="0" xfId="1" applyNumberFormat="1" applyBorder="1" applyAlignment="1">
      <alignment horizontal="right"/>
    </xf>
    <xf numFmtId="168" fontId="7" fillId="0" borderId="0" xfId="1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 wrapText="1"/>
    </xf>
    <xf numFmtId="0" fontId="0" fillId="0" borderId="13" xfId="0" applyBorder="1"/>
    <xf numFmtId="0" fontId="7" fillId="0" borderId="0" xfId="2" applyFont="1" applyBorder="1"/>
    <xf numFmtId="172" fontId="7" fillId="0" borderId="16" xfId="249" applyNumberFormat="1" applyFont="1" applyBorder="1" applyAlignment="1">
      <alignment horizontal="right" vertical="center"/>
    </xf>
    <xf numFmtId="9" fontId="7" fillId="0" borderId="16" xfId="248" applyFont="1" applyBorder="1" applyAlignment="1">
      <alignment horizontal="right" vertical="center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168" fontId="7" fillId="0" borderId="0" xfId="1" applyNumberFormat="1" applyFont="1" applyAlignment="1">
      <alignment horizontal="right" wrapText="1"/>
    </xf>
    <xf numFmtId="168" fontId="9" fillId="0" borderId="0" xfId="1" applyNumberFormat="1" applyFont="1" applyAlignment="1">
      <alignment horizontal="right" wrapText="1"/>
    </xf>
    <xf numFmtId="168" fontId="2" fillId="0" borderId="0" xfId="2" applyNumberFormat="1" applyFont="1" applyAlignment="1">
      <alignment horizontal="right"/>
    </xf>
    <xf numFmtId="168" fontId="7" fillId="0" borderId="0" xfId="1" applyNumberFormat="1" applyFont="1" applyAlignment="1">
      <alignment horizontal="right"/>
    </xf>
    <xf numFmtId="168" fontId="2" fillId="0" borderId="0" xfId="1" applyNumberFormat="1" applyAlignment="1">
      <alignment horizontal="right"/>
    </xf>
    <xf numFmtId="168" fontId="7" fillId="0" borderId="0" xfId="2" applyNumberFormat="1" applyFont="1" applyAlignment="1">
      <alignment horizontal="right"/>
    </xf>
    <xf numFmtId="168" fontId="9" fillId="0" borderId="0" xfId="1" applyNumberFormat="1" applyFont="1" applyAlignment="1">
      <alignment horizontal="right" vertical="top" wrapText="1"/>
    </xf>
  </cellXfs>
  <cellStyles count="250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249" builtinId="3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fecu_IFRS_1Q22_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1Q10"/>
      <sheetName val="Resultados2Q10"/>
      <sheetName val="Resultados3Q10"/>
      <sheetName val="Resultados4Q10"/>
      <sheetName val="Resultados1Q11"/>
      <sheetName val="Resultados2Q11"/>
      <sheetName val="Resultados3Q11"/>
      <sheetName val="Resultados4Q11"/>
      <sheetName val="Resultados1Q12"/>
      <sheetName val="Resultados2Q12"/>
      <sheetName val="Resultados3Q12"/>
      <sheetName val="Resultados4Q12"/>
      <sheetName val="Resultados1Q13"/>
      <sheetName val="Resultados2Q13"/>
      <sheetName val="Resultados3Q13"/>
      <sheetName val="Resultados4Q13"/>
      <sheetName val="Resultados1Q14"/>
      <sheetName val="Resultados2Q14"/>
      <sheetName val="Resultados3Q14"/>
      <sheetName val="Resultados4Q14"/>
      <sheetName val="Resultados1Q15"/>
      <sheetName val="Resultados2Q15"/>
      <sheetName val="Resultados3Q15"/>
      <sheetName val="Resultados4Q15"/>
      <sheetName val="Resultados1Q16"/>
      <sheetName val="Resultados2Q16"/>
      <sheetName val="Resultados3Q16"/>
      <sheetName val="Resultados4Q16"/>
      <sheetName val="Resultados1Q17"/>
      <sheetName val="Resultados2Q17"/>
      <sheetName val="Resultados3Q17"/>
      <sheetName val="Resultados4Q17"/>
      <sheetName val="Resultados1Q18"/>
      <sheetName val="Ing ctos 1Q17"/>
      <sheetName val="Ing ctos 2Q17"/>
      <sheetName val="Ing ctos 3Q17"/>
      <sheetName val="Resultados2Q18"/>
      <sheetName val="Resultados3Q18"/>
      <sheetName val="Resultados4Q18"/>
      <sheetName val="Resultados1Q19"/>
      <sheetName val="Resultados2Q19"/>
      <sheetName val="Resultados3Q19"/>
      <sheetName val="Resultados4Q19"/>
      <sheetName val="Ing ctos 4Q17"/>
      <sheetName val="Ing ctos 1Q18"/>
      <sheetName val="Ing ctos 2Q18"/>
      <sheetName val="Ing ctos 3Q18 "/>
      <sheetName val="Resultados1Q20"/>
      <sheetName val="Resultados 2Q20"/>
      <sheetName val="Resultados 3Q20"/>
      <sheetName val="Ing ctos 4Q18"/>
      <sheetName val="Ing ctos 1Q19"/>
      <sheetName val="Ing ctos 2Q19"/>
      <sheetName val="Ing ctos 3Q19"/>
      <sheetName val="Ing ctos 4Q19"/>
      <sheetName val="Ing ctos 1Q20"/>
      <sheetName val="Ing ctos 2Q20"/>
      <sheetName val="Resultados 4Q20"/>
      <sheetName val="Resultados 1Q21"/>
      <sheetName val="Resultados 2Q21"/>
      <sheetName val="Resultados 3Q21"/>
      <sheetName val="Resultados 4Q21"/>
      <sheetName val="Resultados 1Q22"/>
      <sheetName val="Ing ctos 3Q20"/>
      <sheetName val="Ing ctos 4Q20"/>
      <sheetName val="Ing ctos 1Q21"/>
      <sheetName val="Ing ctos 2Q21"/>
      <sheetName val="Ing ctos 3Q21"/>
      <sheetName val="Ing ctos 4Q21"/>
      <sheetName val="Ing ctos 1Q22"/>
      <sheetName val="Balance IFRS"/>
      <sheetName val="Balance 2017"/>
      <sheetName val="Balance 2021"/>
      <sheetName val="Balance 2018"/>
      <sheetName val="EERR Ac IFRS"/>
      <sheetName val="EERR Tri IFRS"/>
      <sheetName val="Ven Ton Ac IFRS2"/>
      <sheetName val="Ven Ton Tri IFRS"/>
      <sheetName val="Ven US Ac IFRS2"/>
      <sheetName val="Ven US Tri IFRS"/>
      <sheetName val="Balance IFRS 4Q11"/>
      <sheetName val="Ing ctos 1Q09"/>
      <sheetName val="Ing ctos 2Q09"/>
      <sheetName val="Ing ctos 3Q09"/>
      <sheetName val="Ing ctos 4Q09"/>
      <sheetName val="Ing ctos 1Q10"/>
      <sheetName val="Ing ctos 2Q10"/>
      <sheetName val="Ing ctos 3Q10"/>
      <sheetName val="Ing ctos 3Q10-nuevo"/>
      <sheetName val="Ing ctos 4Q10"/>
      <sheetName val="Ing ctos 1Q11"/>
      <sheetName val="Ing ctos 2Q11"/>
      <sheetName val="Ing ctos 3Q11"/>
      <sheetName val="Ing ctos 4Q11"/>
      <sheetName val="Ing ctos 1Q12"/>
      <sheetName val="Ing ctos 2Q12"/>
      <sheetName val="Ing ctos 3Q12"/>
      <sheetName val="Ing ctos 4Q12"/>
      <sheetName val="Ing ctos 1Q13"/>
      <sheetName val="Ing ctos 2Q13"/>
      <sheetName val="Ing ctos 3Q13"/>
      <sheetName val="Ing ctos 4Q13"/>
      <sheetName val="Ing ctos 1Q14"/>
      <sheetName val="Ing ctos 2Q14"/>
      <sheetName val="Ing ctos 3Q14"/>
      <sheetName val="Ing ctos 4Q14"/>
      <sheetName val="Ing ctos 1Q15"/>
      <sheetName val="Ing ctos 2Q15"/>
      <sheetName val="Ing ctos 3Q15"/>
      <sheetName val="Ing ctos 4Q15"/>
      <sheetName val="Ing ctos 1Q16"/>
      <sheetName val="Ing ctos 2Q16"/>
      <sheetName val="Ing ctos 3Q16"/>
      <sheetName val="Ing ctos 4Q16"/>
      <sheetName val="Costo US Ac IFRS2"/>
      <sheetName val="Costo US Tri IFRS"/>
      <sheetName val="Automática IFRS"/>
      <sheetName val="Balance IFRS 2016"/>
      <sheetName val="Tablas PR"/>
      <sheetName val="EBITDA"/>
      <sheetName val="Contribution Gross Profit"/>
      <sheetName val="Balance 2016"/>
      <sheetName val="Gerardo tables"/>
      <sheetName val="Cost per line"/>
      <sheetName val="Costos linea"/>
      <sheetName val="Corfo"/>
      <sheetName val="rounded"/>
      <sheetName val="rounded tables"/>
      <sheetName val="price vs vol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7">
          <cell r="C7">
            <v>5898.9019399999997</v>
          </cell>
        </row>
        <row r="8">
          <cell r="C8">
            <v>2268.5467119999998</v>
          </cell>
        </row>
        <row r="9">
          <cell r="C9">
            <v>1032.170183</v>
          </cell>
        </row>
        <row r="10">
          <cell r="C10">
            <v>1084.50982</v>
          </cell>
        </row>
        <row r="11">
          <cell r="C11">
            <v>1270.7465110000001</v>
          </cell>
        </row>
        <row r="12">
          <cell r="C12">
            <v>242.92871399999967</v>
          </cell>
        </row>
        <row r="14">
          <cell r="C14">
            <v>2597.3953969999998</v>
          </cell>
        </row>
        <row r="15">
          <cell r="C15">
            <v>18.6904</v>
          </cell>
        </row>
        <row r="16">
          <cell r="C16">
            <v>47.389578999999998</v>
          </cell>
        </row>
        <row r="17">
          <cell r="C17">
            <v>2139.6699829999998</v>
          </cell>
        </row>
        <row r="18">
          <cell r="C18">
            <v>391.64543499999991</v>
          </cell>
        </row>
        <row r="20">
          <cell r="C20">
            <v>8496.297337</v>
          </cell>
        </row>
        <row r="23">
          <cell r="C23">
            <v>2490.980258</v>
          </cell>
        </row>
        <row r="24">
          <cell r="C24">
            <v>56.228231999999998</v>
          </cell>
        </row>
        <row r="25">
          <cell r="C25">
            <v>2434.7520260000001</v>
          </cell>
        </row>
        <row r="27">
          <cell r="C27">
            <v>2769.1776199999999</v>
          </cell>
        </row>
        <row r="28">
          <cell r="C28">
            <v>2567.3736709999998</v>
          </cell>
        </row>
        <row r="29">
          <cell r="C29">
            <v>201.8039490000001</v>
          </cell>
        </row>
        <row r="31">
          <cell r="C31">
            <v>3202.171859</v>
          </cell>
        </row>
        <row r="33">
          <cell r="C33">
            <v>33.967599999999997</v>
          </cell>
        </row>
        <row r="35">
          <cell r="C35">
            <v>3236.139459</v>
          </cell>
        </row>
        <row r="37">
          <cell r="C37">
            <v>8496.297337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zoomScale="80" zoomScaleNormal="80" workbookViewId="0">
      <selection activeCell="C44" sqref="C44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3"/>
    </row>
    <row r="2" spans="2:20" ht="21" thickBot="1">
      <c r="B2" s="8"/>
      <c r="C2" s="176" t="s">
        <v>64</v>
      </c>
      <c r="D2" s="176"/>
      <c r="E2" s="176"/>
      <c r="F2" s="176"/>
      <c r="G2" s="177"/>
      <c r="H2" s="86"/>
      <c r="I2" s="86"/>
      <c r="J2" s="86"/>
      <c r="K2" s="87"/>
    </row>
    <row r="3" spans="2:20" ht="15" customHeight="1">
      <c r="B3" s="9"/>
      <c r="C3" s="1"/>
      <c r="D3" s="122"/>
      <c r="E3" s="122"/>
      <c r="F3" s="122"/>
      <c r="G3" s="123"/>
      <c r="H3" s="178" t="s">
        <v>71</v>
      </c>
      <c r="I3" s="179"/>
      <c r="J3" s="179"/>
      <c r="K3" s="93"/>
    </row>
    <row r="4" spans="2:20" ht="15" customHeight="1">
      <c r="B4" s="10"/>
      <c r="C4" s="66" t="s">
        <v>0</v>
      </c>
      <c r="D4" s="182" t="s">
        <v>70</v>
      </c>
      <c r="E4" s="182"/>
      <c r="F4" s="182"/>
      <c r="G4" s="124"/>
      <c r="H4" s="180"/>
      <c r="I4" s="181"/>
      <c r="J4" s="181"/>
      <c r="K4" s="94"/>
    </row>
    <row r="5" spans="2:20">
      <c r="B5" s="10"/>
      <c r="C5" s="67"/>
      <c r="D5" s="57">
        <v>2022</v>
      </c>
      <c r="E5" s="57"/>
      <c r="F5" s="57">
        <v>2021</v>
      </c>
      <c r="G5" s="96"/>
      <c r="H5" s="95">
        <v>2022</v>
      </c>
      <c r="I5" s="95"/>
      <c r="J5" s="95">
        <v>2021</v>
      </c>
      <c r="K5" s="96"/>
    </row>
    <row r="6" spans="2:20">
      <c r="B6" s="10"/>
      <c r="C6" s="61"/>
      <c r="D6" s="61"/>
      <c r="E6" s="61"/>
      <c r="F6" s="119"/>
      <c r="G6" s="120"/>
      <c r="H6" s="95"/>
      <c r="I6" s="97"/>
      <c r="J6" s="95"/>
      <c r="K6" s="98"/>
    </row>
    <row r="7" spans="2:20">
      <c r="B7" s="10"/>
      <c r="C7" s="69" t="s">
        <v>24</v>
      </c>
      <c r="D7" s="126">
        <v>2019.8</v>
      </c>
      <c r="E7" s="126"/>
      <c r="F7" s="126">
        <v>528.5</v>
      </c>
      <c r="G7" s="127"/>
      <c r="H7" s="126">
        <v>2019.8</v>
      </c>
      <c r="I7" s="126"/>
      <c r="J7" s="126">
        <v>528.5</v>
      </c>
      <c r="K7" s="99"/>
      <c r="M7" s="104"/>
      <c r="O7" s="104"/>
      <c r="Q7" s="104"/>
      <c r="S7" s="104"/>
    </row>
    <row r="8" spans="2:20">
      <c r="B8" s="11"/>
      <c r="D8" s="100"/>
      <c r="E8" s="128"/>
      <c r="F8" s="128"/>
      <c r="G8" s="129"/>
      <c r="H8" s="128"/>
      <c r="I8" s="128"/>
      <c r="J8" s="128"/>
      <c r="K8" s="99"/>
      <c r="M8" s="104"/>
      <c r="O8" s="104"/>
      <c r="Q8" s="104"/>
      <c r="S8" s="104"/>
    </row>
    <row r="9" spans="2:20" ht="14.25" customHeight="1">
      <c r="B9" s="12"/>
      <c r="C9" s="137" t="s">
        <v>26</v>
      </c>
      <c r="D9" s="130">
        <v>1446.362212</v>
      </c>
      <c r="E9" s="126"/>
      <c r="F9" s="130">
        <v>135.23558300000002</v>
      </c>
      <c r="G9" s="129"/>
      <c r="H9" s="130">
        <v>1446.362212</v>
      </c>
      <c r="I9" s="126"/>
      <c r="J9" s="130">
        <v>135.23558300000002</v>
      </c>
      <c r="K9" s="99"/>
      <c r="M9" s="104"/>
      <c r="N9" s="157"/>
      <c r="O9" s="104"/>
      <c r="P9" s="157"/>
      <c r="Q9" s="104"/>
      <c r="R9" s="157"/>
      <c r="S9" s="104"/>
      <c r="T9" s="157"/>
    </row>
    <row r="10" spans="2:20">
      <c r="B10" s="13"/>
      <c r="C10" s="137" t="s">
        <v>56</v>
      </c>
      <c r="D10" s="130">
        <v>275.29908400000005</v>
      </c>
      <c r="E10" s="126"/>
      <c r="F10" s="130">
        <v>194.07815899999997</v>
      </c>
      <c r="G10" s="129"/>
      <c r="H10" s="130">
        <v>275.29908400000005</v>
      </c>
      <c r="I10" s="126"/>
      <c r="J10" s="130">
        <v>194.07815899999997</v>
      </c>
      <c r="K10" s="99"/>
      <c r="M10" s="104"/>
      <c r="N10" s="157"/>
      <c r="O10" s="104"/>
      <c r="P10" s="157"/>
      <c r="Q10" s="104"/>
      <c r="R10" s="157"/>
      <c r="S10" s="104"/>
      <c r="T10" s="157"/>
    </row>
    <row r="11" spans="2:20">
      <c r="B11" s="13"/>
      <c r="C11" s="137" t="s">
        <v>25</v>
      </c>
      <c r="D11" s="130">
        <v>152.41571100000002</v>
      </c>
      <c r="E11" s="126"/>
      <c r="F11" s="130">
        <v>95.619816</v>
      </c>
      <c r="G11" s="129"/>
      <c r="H11" s="130">
        <v>152.41571100000002</v>
      </c>
      <c r="I11" s="126"/>
      <c r="J11" s="130">
        <v>95.619816</v>
      </c>
      <c r="K11" s="99"/>
      <c r="M11" s="104"/>
      <c r="N11" s="157"/>
      <c r="O11" s="104"/>
      <c r="P11" s="157"/>
      <c r="Q11" s="104"/>
      <c r="R11" s="157"/>
      <c r="S11" s="104"/>
      <c r="T11" s="157"/>
    </row>
    <row r="12" spans="2:20">
      <c r="B12" s="14"/>
      <c r="C12" s="137" t="s">
        <v>28</v>
      </c>
      <c r="D12" s="130">
        <v>114.058144</v>
      </c>
      <c r="E12" s="126"/>
      <c r="F12" s="130">
        <v>60.296467000000007</v>
      </c>
      <c r="G12" s="129"/>
      <c r="H12" s="130">
        <v>114.058144</v>
      </c>
      <c r="I12" s="126"/>
      <c r="J12" s="130">
        <v>60.296467000000007</v>
      </c>
      <c r="K12" s="99"/>
      <c r="M12" s="104"/>
      <c r="N12" s="157"/>
      <c r="O12" s="104"/>
      <c r="P12" s="157"/>
      <c r="Q12" s="104"/>
      <c r="R12" s="157"/>
      <c r="S12" s="104"/>
      <c r="T12" s="157"/>
    </row>
    <row r="13" spans="2:20">
      <c r="B13" s="14"/>
      <c r="C13" s="144" t="s">
        <v>27</v>
      </c>
      <c r="D13" s="130">
        <v>27.059106</v>
      </c>
      <c r="E13" s="126"/>
      <c r="F13" s="130">
        <v>36.742213</v>
      </c>
      <c r="G13" s="131"/>
      <c r="H13" s="130">
        <v>27.059106</v>
      </c>
      <c r="I13" s="126"/>
      <c r="J13" s="130">
        <v>36.742213</v>
      </c>
      <c r="K13" s="99"/>
      <c r="M13" s="104"/>
      <c r="N13" s="157"/>
      <c r="O13" s="104"/>
      <c r="P13" s="157"/>
      <c r="Q13" s="104"/>
      <c r="R13" s="157"/>
      <c r="S13" s="104"/>
      <c r="T13" s="157"/>
    </row>
    <row r="14" spans="2:20">
      <c r="B14" s="14"/>
      <c r="C14" s="137" t="s">
        <v>29</v>
      </c>
      <c r="D14" s="130">
        <v>4.6241570000000003</v>
      </c>
      <c r="E14" s="126"/>
      <c r="F14" s="130">
        <v>6.5044129999999996</v>
      </c>
      <c r="G14" s="129"/>
      <c r="H14" s="130">
        <v>4.6241570000000003</v>
      </c>
      <c r="I14" s="126"/>
      <c r="J14" s="130">
        <v>6.5044129999999996</v>
      </c>
      <c r="K14" s="99"/>
      <c r="M14" s="104"/>
      <c r="N14" s="157"/>
      <c r="O14" s="104"/>
      <c r="P14" s="157"/>
      <c r="Q14" s="104"/>
      <c r="R14" s="157"/>
      <c r="S14" s="104"/>
      <c r="T14" s="157"/>
    </row>
    <row r="15" spans="2:20">
      <c r="B15" s="15"/>
      <c r="C15" s="63"/>
      <c r="D15" s="132"/>
      <c r="E15" s="133"/>
      <c r="F15" s="132"/>
      <c r="G15" s="129"/>
      <c r="H15" s="134"/>
      <c r="I15" s="133"/>
      <c r="J15" s="135"/>
      <c r="K15" s="99"/>
      <c r="M15" s="104"/>
      <c r="O15" s="104"/>
      <c r="Q15" s="104"/>
      <c r="S15" s="104"/>
    </row>
    <row r="16" spans="2:20">
      <c r="B16" s="15"/>
      <c r="C16" s="69" t="s">
        <v>67</v>
      </c>
      <c r="D16" s="126">
        <v>-800</v>
      </c>
      <c r="E16" s="126"/>
      <c r="F16" s="126">
        <v>-338.8</v>
      </c>
      <c r="G16" s="129"/>
      <c r="H16" s="126">
        <v>-800</v>
      </c>
      <c r="I16" s="126"/>
      <c r="J16" s="126">
        <v>-338.8</v>
      </c>
      <c r="K16" s="99"/>
      <c r="M16" s="104"/>
      <c r="O16" s="104"/>
      <c r="Q16" s="104"/>
      <c r="S16" s="104"/>
    </row>
    <row r="17" spans="2:19">
      <c r="B17" s="15"/>
      <c r="C17" s="64" t="s">
        <v>30</v>
      </c>
      <c r="D17" s="126">
        <v>-55.2</v>
      </c>
      <c r="E17" s="126"/>
      <c r="F17" s="126">
        <v>-53.1</v>
      </c>
      <c r="G17" s="129"/>
      <c r="H17" s="126">
        <v>-55.2</v>
      </c>
      <c r="I17" s="126"/>
      <c r="J17" s="126">
        <v>-53.1</v>
      </c>
      <c r="K17" s="99"/>
      <c r="M17" s="104"/>
      <c r="O17" s="104"/>
      <c r="Q17" s="104"/>
      <c r="S17" s="104"/>
    </row>
    <row r="18" spans="2:19">
      <c r="B18" s="15"/>
      <c r="C18" s="68"/>
      <c r="D18" s="136">
        <v>-278.28528999999997</v>
      </c>
      <c r="E18" s="100"/>
      <c r="F18" s="136">
        <v>-256.824433</v>
      </c>
      <c r="G18" s="129"/>
      <c r="H18" s="136">
        <v>-855.2</v>
      </c>
      <c r="I18" s="126"/>
      <c r="J18" s="136">
        <v>-391.90000000000003</v>
      </c>
      <c r="K18" s="99"/>
      <c r="M18" s="104"/>
      <c r="O18" s="104"/>
      <c r="Q18" s="104"/>
      <c r="S18" s="104"/>
    </row>
    <row r="19" spans="2:19">
      <c r="B19" s="15"/>
      <c r="C19" s="69" t="s">
        <v>31</v>
      </c>
      <c r="D19" s="126">
        <v>1164.7</v>
      </c>
      <c r="E19" s="126"/>
      <c r="F19" s="126">
        <v>136.6</v>
      </c>
      <c r="G19" s="129"/>
      <c r="H19" s="126">
        <v>1164.7</v>
      </c>
      <c r="I19" s="126"/>
      <c r="J19" s="126">
        <v>136.6</v>
      </c>
      <c r="K19" s="99"/>
      <c r="M19" s="104"/>
      <c r="O19" s="104"/>
      <c r="Q19" s="104"/>
      <c r="S19" s="104"/>
    </row>
    <row r="20" spans="2:19">
      <c r="B20" s="15"/>
      <c r="C20" s="65"/>
      <c r="D20" s="100"/>
      <c r="E20" s="100"/>
      <c r="F20" s="100"/>
      <c r="G20" s="129"/>
      <c r="H20" s="100"/>
      <c r="I20" s="100"/>
      <c r="J20" s="100"/>
      <c r="K20" s="99"/>
      <c r="M20" s="104"/>
      <c r="O20" s="104"/>
      <c r="Q20" s="104"/>
      <c r="S20" s="104"/>
    </row>
    <row r="21" spans="2:19">
      <c r="B21" s="15"/>
      <c r="C21" s="62" t="s">
        <v>32</v>
      </c>
      <c r="D21" s="137">
        <v>-33.4</v>
      </c>
      <c r="E21" s="137"/>
      <c r="F21" s="137">
        <v>-24.6</v>
      </c>
      <c r="G21" s="129"/>
      <c r="H21" s="137">
        <v>-33.4</v>
      </c>
      <c r="I21" s="137"/>
      <c r="J21" s="137">
        <v>-24.6</v>
      </c>
      <c r="K21" s="99"/>
      <c r="M21" s="104"/>
      <c r="O21" s="104"/>
      <c r="Q21" s="104"/>
      <c r="S21" s="104"/>
    </row>
    <row r="22" spans="2:19">
      <c r="B22" s="15"/>
      <c r="C22" s="60" t="s">
        <v>33</v>
      </c>
      <c r="D22" s="137">
        <v>-25.4</v>
      </c>
      <c r="E22" s="137"/>
      <c r="F22" s="137">
        <v>-19.899999999999999</v>
      </c>
      <c r="G22" s="129"/>
      <c r="H22" s="137">
        <v>-25.4</v>
      </c>
      <c r="I22" s="137"/>
      <c r="J22" s="137">
        <v>-19.899999999999999</v>
      </c>
      <c r="K22" s="99"/>
      <c r="M22" s="104"/>
      <c r="O22" s="104"/>
      <c r="Q22" s="104"/>
      <c r="S22" s="104"/>
    </row>
    <row r="23" spans="2:19">
      <c r="B23" s="15"/>
      <c r="C23" s="60" t="s">
        <v>34</v>
      </c>
      <c r="D23" s="137">
        <v>2.8</v>
      </c>
      <c r="E23" s="137"/>
      <c r="F23" s="137">
        <v>0.8</v>
      </c>
      <c r="G23" s="129"/>
      <c r="H23" s="137">
        <v>2.8</v>
      </c>
      <c r="I23" s="137"/>
      <c r="J23" s="137">
        <v>0.8</v>
      </c>
      <c r="K23" s="99"/>
      <c r="M23" s="104"/>
      <c r="O23" s="104"/>
      <c r="Q23" s="104"/>
      <c r="S23" s="104"/>
    </row>
    <row r="24" spans="2:19">
      <c r="B24" s="15"/>
      <c r="C24" s="60" t="s">
        <v>35</v>
      </c>
      <c r="D24" s="137">
        <v>-0.6</v>
      </c>
      <c r="E24" s="137"/>
      <c r="F24" s="137">
        <v>-2.2999999999999998</v>
      </c>
      <c r="G24" s="129"/>
      <c r="H24" s="137">
        <v>-0.6</v>
      </c>
      <c r="I24" s="137"/>
      <c r="J24" s="137">
        <v>-2.2999999999999998</v>
      </c>
      <c r="K24" s="99"/>
      <c r="M24" s="104"/>
      <c r="O24" s="104"/>
      <c r="Q24" s="104"/>
      <c r="S24" s="104"/>
    </row>
    <row r="25" spans="2:19">
      <c r="B25" s="15"/>
      <c r="C25" s="60" t="s">
        <v>36</v>
      </c>
      <c r="D25" s="137">
        <v>3.4</v>
      </c>
      <c r="E25" s="137"/>
      <c r="F25" s="137">
        <v>5.2</v>
      </c>
      <c r="G25" s="129"/>
      <c r="H25" s="137">
        <v>3.4</v>
      </c>
      <c r="I25" s="137"/>
      <c r="J25" s="137">
        <v>5.2</v>
      </c>
      <c r="K25" s="99"/>
      <c r="M25" s="104"/>
      <c r="O25" s="104"/>
      <c r="Q25" s="104"/>
      <c r="S25" s="104"/>
    </row>
    <row r="26" spans="2:19">
      <c r="B26" s="15"/>
      <c r="C26" s="62"/>
      <c r="D26" s="126"/>
      <c r="E26" s="133"/>
      <c r="F26" s="133"/>
      <c r="G26" s="129"/>
      <c r="H26" s="101"/>
      <c r="I26" s="133"/>
      <c r="J26" s="133"/>
      <c r="K26" s="99"/>
      <c r="M26" s="104"/>
      <c r="O26" s="104"/>
      <c r="Q26" s="104"/>
      <c r="S26" s="104"/>
    </row>
    <row r="27" spans="2:19">
      <c r="B27" s="15"/>
      <c r="C27" s="70" t="s">
        <v>37</v>
      </c>
      <c r="D27" s="126">
        <v>1111.4000000000001</v>
      </c>
      <c r="E27" s="126"/>
      <c r="F27" s="126">
        <v>95.7</v>
      </c>
      <c r="G27" s="127"/>
      <c r="H27" s="126">
        <v>1111.4000000000001</v>
      </c>
      <c r="I27" s="126"/>
      <c r="J27" s="126">
        <v>95.7</v>
      </c>
      <c r="K27" s="102"/>
      <c r="M27" s="104"/>
      <c r="O27" s="104"/>
      <c r="Q27" s="104"/>
      <c r="S27" s="104"/>
    </row>
    <row r="28" spans="2:19">
      <c r="B28" s="15"/>
      <c r="C28" s="70"/>
      <c r="D28" s="126"/>
      <c r="E28" s="126"/>
      <c r="F28" s="126"/>
      <c r="G28" s="127"/>
      <c r="H28" s="126"/>
      <c r="I28" s="126"/>
      <c r="J28" s="126"/>
      <c r="K28" s="102"/>
      <c r="M28" s="104"/>
      <c r="O28" s="104"/>
      <c r="Q28" s="104"/>
      <c r="S28" s="104"/>
    </row>
    <row r="29" spans="2:19">
      <c r="B29" s="15"/>
      <c r="C29" s="70" t="s">
        <v>66</v>
      </c>
      <c r="D29" s="126">
        <v>-314.10000000000002</v>
      </c>
      <c r="E29" s="126"/>
      <c r="F29" s="126">
        <v>-26</v>
      </c>
      <c r="G29" s="127"/>
      <c r="H29" s="126">
        <v>-314.10000000000002</v>
      </c>
      <c r="I29" s="126"/>
      <c r="J29" s="126">
        <v>-26</v>
      </c>
      <c r="K29" s="102"/>
      <c r="M29" s="104"/>
      <c r="O29" s="104"/>
      <c r="Q29" s="104"/>
      <c r="S29" s="104"/>
    </row>
    <row r="30" spans="2:19">
      <c r="B30" s="15"/>
      <c r="C30" s="70"/>
      <c r="D30" s="126"/>
      <c r="E30" s="126"/>
      <c r="F30" s="126"/>
      <c r="G30" s="127"/>
      <c r="H30" s="126"/>
      <c r="I30" s="126"/>
      <c r="J30" s="126"/>
      <c r="K30" s="102"/>
      <c r="M30" s="104"/>
      <c r="O30" s="104"/>
      <c r="Q30" s="104"/>
      <c r="S30" s="104"/>
    </row>
    <row r="31" spans="2:19">
      <c r="B31" s="15"/>
      <c r="C31" s="70" t="s">
        <v>38</v>
      </c>
      <c r="D31" s="126">
        <v>797.4</v>
      </c>
      <c r="E31" s="126"/>
      <c r="F31" s="126">
        <v>69.7</v>
      </c>
      <c r="G31" s="127"/>
      <c r="H31" s="126">
        <v>797.4</v>
      </c>
      <c r="I31" s="126"/>
      <c r="J31" s="126">
        <v>69.7</v>
      </c>
      <c r="K31" s="102"/>
      <c r="M31" s="104"/>
      <c r="O31" s="104"/>
      <c r="Q31" s="104"/>
      <c r="S31" s="104"/>
    </row>
    <row r="32" spans="2:19">
      <c r="B32" s="15"/>
      <c r="C32" s="70"/>
      <c r="D32" s="126"/>
      <c r="E32" s="126"/>
      <c r="F32" s="126"/>
      <c r="G32" s="127"/>
      <c r="H32" s="126"/>
      <c r="I32" s="126"/>
      <c r="J32" s="126"/>
      <c r="K32" s="102"/>
      <c r="M32" s="104"/>
      <c r="O32" s="104"/>
      <c r="Q32" s="104"/>
      <c r="S32" s="104"/>
    </row>
    <row r="33" spans="2:19">
      <c r="B33" s="15"/>
      <c r="C33" s="60" t="s">
        <v>39</v>
      </c>
      <c r="D33" s="137">
        <v>-1.3</v>
      </c>
      <c r="E33" s="137"/>
      <c r="F33" s="137">
        <v>-1.7</v>
      </c>
      <c r="G33" s="127"/>
      <c r="H33" s="137">
        <v>-1.3</v>
      </c>
      <c r="I33" s="137"/>
      <c r="J33" s="137">
        <v>-1.7</v>
      </c>
      <c r="K33" s="102"/>
      <c r="M33" s="104"/>
      <c r="O33" s="104"/>
      <c r="Q33" s="104"/>
      <c r="S33" s="104"/>
    </row>
    <row r="34" spans="2:19">
      <c r="B34" s="15"/>
      <c r="C34" s="60"/>
      <c r="D34" s="137"/>
      <c r="E34" s="137"/>
      <c r="F34" s="137"/>
      <c r="G34" s="127"/>
      <c r="H34" s="137"/>
      <c r="I34" s="137"/>
      <c r="J34" s="137"/>
      <c r="K34" s="102"/>
      <c r="M34" s="104"/>
      <c r="O34" s="104"/>
      <c r="Q34" s="104"/>
      <c r="S34" s="104"/>
    </row>
    <row r="35" spans="2:19">
      <c r="B35" s="15"/>
      <c r="C35" s="71" t="s">
        <v>40</v>
      </c>
      <c r="D35" s="105">
        <v>796.1</v>
      </c>
      <c r="E35" s="105"/>
      <c r="F35" s="105">
        <v>68</v>
      </c>
      <c r="G35" s="138"/>
      <c r="H35" s="105">
        <v>796.1</v>
      </c>
      <c r="I35" s="105"/>
      <c r="J35" s="139">
        <v>68</v>
      </c>
      <c r="K35" s="102"/>
      <c r="M35" s="104"/>
      <c r="O35" s="104"/>
      <c r="Q35" s="104"/>
      <c r="S35" s="104"/>
    </row>
    <row r="36" spans="2:19">
      <c r="B36" s="15"/>
      <c r="C36" s="72" t="s">
        <v>41</v>
      </c>
      <c r="D36" s="140">
        <v>2.79</v>
      </c>
      <c r="E36" s="141"/>
      <c r="F36" s="140">
        <v>0.26</v>
      </c>
      <c r="G36" s="142"/>
      <c r="H36" s="140">
        <v>2.79</v>
      </c>
      <c r="I36" s="141"/>
      <c r="J36" s="143">
        <v>0.26</v>
      </c>
      <c r="K36" s="102"/>
      <c r="M36" s="104"/>
      <c r="O36" s="104"/>
      <c r="Q36" s="104"/>
      <c r="S36" s="104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03"/>
    </row>
    <row r="38" spans="2:19">
      <c r="B38" s="3"/>
      <c r="C38" s="73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topLeftCell="A12" zoomScale="80" zoomScaleNormal="80" workbookViewId="0">
      <selection activeCell="J29" sqref="J29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2"/>
    </row>
    <row r="2" spans="2:10" ht="21" thickBot="1">
      <c r="B2" s="183" t="s">
        <v>65</v>
      </c>
      <c r="C2" s="176"/>
      <c r="D2" s="176"/>
      <c r="E2" s="176"/>
      <c r="F2" s="177"/>
    </row>
    <row r="3" spans="2:10" ht="23.25">
      <c r="B3" s="20"/>
      <c r="C3" s="21"/>
      <c r="D3" s="22"/>
      <c r="E3" s="21"/>
      <c r="F3" s="23"/>
    </row>
    <row r="4" spans="2:10">
      <c r="B4" s="45" t="s">
        <v>0</v>
      </c>
      <c r="C4" s="159" t="s">
        <v>72</v>
      </c>
      <c r="D4" s="159"/>
      <c r="E4" s="159" t="s">
        <v>69</v>
      </c>
      <c r="F4" s="24"/>
    </row>
    <row r="5" spans="2:10">
      <c r="B5" s="46"/>
      <c r="C5" s="57">
        <v>2022</v>
      </c>
      <c r="D5" s="57"/>
      <c r="E5" s="57">
        <v>2021</v>
      </c>
      <c r="F5" s="19"/>
    </row>
    <row r="6" spans="2:10">
      <c r="B6" s="46"/>
      <c r="C6" s="17"/>
      <c r="D6" s="17"/>
      <c r="E6" s="17"/>
      <c r="F6" s="25"/>
    </row>
    <row r="7" spans="2:10">
      <c r="B7" s="47" t="s">
        <v>1</v>
      </c>
      <c r="C7" s="185">
        <f>ROUND('[1]Automática IFRS'!C7,1)</f>
        <v>5898.9</v>
      </c>
      <c r="D7" s="161"/>
      <c r="E7" s="160">
        <v>4586.1000000000004</v>
      </c>
      <c r="F7" s="4"/>
      <c r="H7" s="104"/>
      <c r="J7" s="104"/>
    </row>
    <row r="8" spans="2:10">
      <c r="B8" s="48" t="s">
        <v>2</v>
      </c>
      <c r="C8" s="130">
        <f>ROUND('[1]Automática IFRS'!C8,1)</f>
        <v>2268.5</v>
      </c>
      <c r="D8" s="163"/>
      <c r="E8" s="162">
        <v>1515.1</v>
      </c>
      <c r="F8" s="26"/>
      <c r="H8" s="104"/>
      <c r="J8" s="104"/>
    </row>
    <row r="9" spans="2:10">
      <c r="B9" s="48" t="s">
        <v>3</v>
      </c>
      <c r="C9" s="130">
        <f>ROUND('[1]Automática IFRS'!C9,1)</f>
        <v>1032.2</v>
      </c>
      <c r="D9" s="163"/>
      <c r="E9" s="162">
        <v>919</v>
      </c>
      <c r="F9" s="26"/>
      <c r="H9" s="104"/>
      <c r="J9" s="104"/>
    </row>
    <row r="10" spans="2:10">
      <c r="B10" s="48" t="s">
        <v>4</v>
      </c>
      <c r="C10" s="130">
        <f>ROUND('[1]Automática IFRS'!C10,1)</f>
        <v>1084.5</v>
      </c>
      <c r="D10" s="163"/>
      <c r="E10" s="162">
        <v>740.2</v>
      </c>
      <c r="F10" s="26"/>
      <c r="H10" s="104"/>
      <c r="J10" s="104"/>
    </row>
    <row r="11" spans="2:10">
      <c r="B11" s="125" t="s">
        <v>68</v>
      </c>
      <c r="C11" s="130">
        <f>ROUND('[1]Automática IFRS'!C11,1)</f>
        <v>1270.7</v>
      </c>
      <c r="D11" s="163"/>
      <c r="E11" s="162">
        <v>1183.8</v>
      </c>
      <c r="F11" s="26"/>
      <c r="H11" s="104"/>
      <c r="J11" s="104"/>
    </row>
    <row r="12" spans="2:10">
      <c r="B12" s="48" t="s">
        <v>5</v>
      </c>
      <c r="C12" s="130">
        <f>ROUND('[1]Automática IFRS'!C12,1)</f>
        <v>242.9</v>
      </c>
      <c r="D12" s="163"/>
      <c r="E12" s="162">
        <v>228</v>
      </c>
      <c r="F12" s="26"/>
      <c r="H12" s="104"/>
      <c r="J12" s="104"/>
    </row>
    <row r="13" spans="2:10">
      <c r="B13" s="49"/>
      <c r="C13" s="130"/>
      <c r="D13" s="164"/>
      <c r="E13" s="162"/>
      <c r="F13" s="26"/>
      <c r="H13" s="104"/>
      <c r="J13" s="104"/>
    </row>
    <row r="14" spans="2:10">
      <c r="B14" s="50" t="s">
        <v>6</v>
      </c>
      <c r="C14" s="185">
        <f>ROUND('[1]Automática IFRS'!C14,1)</f>
        <v>2597.4</v>
      </c>
      <c r="D14" s="165"/>
      <c r="E14" s="160">
        <v>2458.1999999999998</v>
      </c>
      <c r="F14" s="26"/>
      <c r="H14" s="104"/>
      <c r="J14" s="104"/>
    </row>
    <row r="15" spans="2:10">
      <c r="B15" s="48" t="s">
        <v>7</v>
      </c>
      <c r="C15" s="130">
        <f>ROUND('[1]Automática IFRS'!C15,1)</f>
        <v>18.7</v>
      </c>
      <c r="D15" s="163"/>
      <c r="E15" s="162">
        <v>9.3000000000000007</v>
      </c>
      <c r="F15" s="26"/>
      <c r="H15" s="104"/>
      <c r="J15" s="104"/>
    </row>
    <row r="16" spans="2:10">
      <c r="B16" s="48" t="s">
        <v>8</v>
      </c>
      <c r="C16" s="130">
        <f>ROUND('[1]Automática IFRS'!C16,1)</f>
        <v>47.4</v>
      </c>
      <c r="D16" s="163"/>
      <c r="E16" s="162">
        <v>39.799999999999997</v>
      </c>
      <c r="F16" s="26"/>
      <c r="H16" s="104"/>
      <c r="J16" s="104"/>
    </row>
    <row r="17" spans="2:10">
      <c r="B17" s="46" t="s">
        <v>9</v>
      </c>
      <c r="C17" s="130">
        <f>ROUND('[1]Automática IFRS'!C17,1)</f>
        <v>2139.6999999999998</v>
      </c>
      <c r="D17" s="163"/>
      <c r="E17" s="162">
        <v>2012.2</v>
      </c>
      <c r="F17" s="4"/>
      <c r="H17" s="104"/>
      <c r="J17" s="104"/>
    </row>
    <row r="18" spans="2:10">
      <c r="B18" s="46" t="s">
        <v>10</v>
      </c>
      <c r="C18" s="130">
        <f>ROUND('[1]Automática IFRS'!C18,1)</f>
        <v>391.6</v>
      </c>
      <c r="D18" s="163"/>
      <c r="E18" s="162">
        <v>396.9</v>
      </c>
      <c r="F18" s="4"/>
      <c r="H18" s="104"/>
      <c r="J18" s="104"/>
    </row>
    <row r="19" spans="2:10">
      <c r="B19" s="49"/>
      <c r="C19" s="130"/>
      <c r="D19" s="163"/>
      <c r="E19" s="162"/>
      <c r="F19" s="26"/>
      <c r="H19" s="104"/>
      <c r="J19" s="104"/>
    </row>
    <row r="20" spans="2:10" ht="15.75">
      <c r="B20" s="51" t="s">
        <v>11</v>
      </c>
      <c r="C20" s="186">
        <f>ROUND('[1]Automática IFRS'!C20,1)</f>
        <v>8496.2999999999993</v>
      </c>
      <c r="D20" s="161"/>
      <c r="E20" s="160">
        <v>7044.3</v>
      </c>
      <c r="F20" s="26"/>
      <c r="H20" s="104"/>
      <c r="J20" s="104"/>
    </row>
    <row r="21" spans="2:10">
      <c r="B21" s="52"/>
      <c r="C21" s="187"/>
      <c r="D21" s="163"/>
      <c r="E21" s="166"/>
      <c r="F21" s="2"/>
      <c r="H21" s="104"/>
      <c r="J21" s="104"/>
    </row>
    <row r="22" spans="2:10" ht="15.75">
      <c r="B22" s="47" t="s">
        <v>12</v>
      </c>
      <c r="C22" s="188">
        <f>ROUND('[1]Automática IFRS'!C23,1)</f>
        <v>2491</v>
      </c>
      <c r="D22" s="167"/>
      <c r="E22" s="160">
        <v>991.7</v>
      </c>
      <c r="F22" s="27"/>
      <c r="H22" s="104"/>
      <c r="J22" s="104"/>
    </row>
    <row r="23" spans="2:10">
      <c r="B23" s="46" t="s">
        <v>13</v>
      </c>
      <c r="C23" s="189">
        <f>ROUND('[1]Automática IFRS'!C24,1)</f>
        <v>56.2</v>
      </c>
      <c r="D23" s="161"/>
      <c r="E23" s="166">
        <v>51.3</v>
      </c>
      <c r="F23" s="4"/>
      <c r="H23" s="104"/>
      <c r="J23" s="104"/>
    </row>
    <row r="24" spans="2:10">
      <c r="B24" s="46" t="s">
        <v>14</v>
      </c>
      <c r="C24" s="189">
        <f>ROUND('[1]Automática IFRS'!C25,1)</f>
        <v>2434.8000000000002</v>
      </c>
      <c r="D24" s="163"/>
      <c r="E24" s="166">
        <v>940.4</v>
      </c>
      <c r="F24" s="4"/>
      <c r="H24" s="104"/>
      <c r="J24" s="104"/>
    </row>
    <row r="25" spans="2:10">
      <c r="B25" s="53"/>
      <c r="C25" s="130"/>
      <c r="D25" s="161"/>
      <c r="E25" s="170"/>
      <c r="F25" s="4"/>
      <c r="H25" s="104"/>
      <c r="J25" s="104"/>
    </row>
    <row r="26" spans="2:10">
      <c r="B26" s="54" t="s">
        <v>15</v>
      </c>
      <c r="C26" s="190">
        <f>ROUND('[1]Automática IFRS'!C27,1)</f>
        <v>2769.2</v>
      </c>
      <c r="D26" s="163"/>
      <c r="E26" s="162">
        <v>2836.6</v>
      </c>
      <c r="F26" s="26"/>
      <c r="H26" s="104"/>
      <c r="J26" s="104"/>
    </row>
    <row r="27" spans="2:10">
      <c r="B27" s="52" t="s">
        <v>16</v>
      </c>
      <c r="C27" s="187">
        <f>ROUND('[1]Automática IFRS'!C28,1)</f>
        <v>2567.4</v>
      </c>
      <c r="D27" s="163"/>
      <c r="E27" s="162">
        <v>2587.6999999999998</v>
      </c>
      <c r="F27" s="28"/>
      <c r="H27" s="104"/>
      <c r="J27" s="104"/>
    </row>
    <row r="28" spans="2:10">
      <c r="B28" s="46" t="s">
        <v>14</v>
      </c>
      <c r="C28" s="189">
        <f>ROUND('[1]Automática IFRS'!C29,1)</f>
        <v>201.8</v>
      </c>
      <c r="D28" s="161"/>
      <c r="E28" s="166">
        <v>248.9</v>
      </c>
      <c r="F28" s="2"/>
      <c r="H28" s="104"/>
      <c r="J28" s="104"/>
    </row>
    <row r="29" spans="2:10">
      <c r="B29" s="53"/>
      <c r="C29" s="130"/>
      <c r="D29" s="163"/>
      <c r="E29" s="162"/>
      <c r="F29" s="4"/>
      <c r="H29" s="104"/>
      <c r="J29" s="104"/>
    </row>
    <row r="30" spans="2:10">
      <c r="B30" s="55" t="s">
        <v>17</v>
      </c>
      <c r="C30" s="130">
        <f>ROUND('[1]Automática IFRS'!C31,1)</f>
        <v>3202.2</v>
      </c>
      <c r="D30" s="163"/>
      <c r="E30" s="169">
        <v>3181.5</v>
      </c>
      <c r="F30" s="26"/>
      <c r="H30" s="104"/>
      <c r="J30" s="104"/>
    </row>
    <row r="31" spans="2:10">
      <c r="B31" s="52"/>
      <c r="C31" s="187"/>
      <c r="D31" s="163"/>
      <c r="E31" s="162"/>
      <c r="F31" s="28"/>
      <c r="H31" s="104"/>
      <c r="J31" s="104"/>
    </row>
    <row r="32" spans="2:10">
      <c r="B32" s="46" t="s">
        <v>18</v>
      </c>
      <c r="C32" s="130">
        <f>ROUND('[1]Automática IFRS'!C33,1)</f>
        <v>34</v>
      </c>
      <c r="D32" s="163"/>
      <c r="E32" s="169">
        <v>34.5</v>
      </c>
      <c r="F32" s="2"/>
      <c r="H32" s="104"/>
      <c r="J32" s="104"/>
    </row>
    <row r="33" spans="2:10">
      <c r="B33" s="46"/>
      <c r="C33" s="189"/>
      <c r="D33" s="163"/>
      <c r="E33" s="171"/>
      <c r="F33" s="4"/>
      <c r="H33" s="104"/>
      <c r="J33" s="104"/>
    </row>
    <row r="34" spans="2:10">
      <c r="B34" s="46" t="s">
        <v>19</v>
      </c>
      <c r="C34" s="130">
        <f>ROUND('[1]Automática IFRS'!C35,1)</f>
        <v>3236.1</v>
      </c>
      <c r="D34" s="163"/>
      <c r="E34" s="166">
        <v>3216</v>
      </c>
      <c r="F34" s="4"/>
      <c r="H34" s="104"/>
      <c r="J34" s="104"/>
    </row>
    <row r="35" spans="2:10">
      <c r="B35" s="46"/>
      <c r="C35" s="189"/>
      <c r="D35" s="161"/>
      <c r="E35" s="168"/>
      <c r="F35" s="4"/>
      <c r="H35" s="104"/>
      <c r="J35" s="104"/>
    </row>
    <row r="36" spans="2:10" ht="15.75">
      <c r="B36" s="51" t="s">
        <v>20</v>
      </c>
      <c r="C36" s="191">
        <f>ROUND('[1]Automática IFRS'!C37,1)</f>
        <v>8496.2999999999993</v>
      </c>
      <c r="D36" s="160"/>
      <c r="E36" s="160">
        <v>7044.3</v>
      </c>
      <c r="F36" s="4"/>
      <c r="H36" s="104"/>
      <c r="J36" s="104"/>
    </row>
    <row r="37" spans="2:10" ht="15.75">
      <c r="B37" s="52"/>
      <c r="D37" s="173"/>
      <c r="E37" s="173"/>
      <c r="F37" s="27"/>
      <c r="H37" s="104"/>
      <c r="J37" s="104"/>
    </row>
    <row r="38" spans="2:10">
      <c r="B38" s="56" t="s">
        <v>21</v>
      </c>
      <c r="C38" s="158">
        <v>2.4</v>
      </c>
      <c r="D38" s="158"/>
      <c r="E38" s="158">
        <v>4.5999999999999996</v>
      </c>
      <c r="F38" s="2"/>
      <c r="H38" s="104"/>
      <c r="J38" s="104"/>
    </row>
    <row r="39" spans="2:10" ht="15.75" thickBot="1">
      <c r="B39" s="44"/>
      <c r="C39" s="172"/>
      <c r="D39" s="172"/>
      <c r="E39" s="172"/>
      <c r="F39" s="29"/>
      <c r="H39" s="104"/>
      <c r="J39" s="104"/>
    </row>
    <row r="40" spans="2:10">
      <c r="B40" s="18"/>
    </row>
    <row r="41" spans="2:10">
      <c r="B41" s="58" t="s">
        <v>22</v>
      </c>
      <c r="C41" s="1"/>
      <c r="D41" s="1"/>
      <c r="E41" s="1"/>
      <c r="F41" s="1"/>
    </row>
    <row r="42" spans="2:10">
      <c r="B42" s="59" t="s">
        <v>23</v>
      </c>
      <c r="C42" s="30"/>
      <c r="D42" s="3"/>
      <c r="E42" s="3"/>
      <c r="F42" s="1"/>
    </row>
    <row r="43" spans="2:10">
      <c r="B43" s="31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"/>
  <sheetViews>
    <sheetView showGridLines="0" workbookViewId="0">
      <selection activeCell="B30" sqref="B3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3" t="s">
        <v>63</v>
      </c>
    </row>
    <row r="2" spans="2:12" ht="15.75" thickBot="1">
      <c r="B2" s="36"/>
    </row>
    <row r="3" spans="2:12" ht="15.75" thickTop="1">
      <c r="B3" s="37"/>
      <c r="C3" s="34"/>
      <c r="D3" s="35" t="str">
        <f>NVE!D3</f>
        <v>1T2022</v>
      </c>
      <c r="E3" s="35" t="str">
        <f>NVE!E3</f>
        <v>1T2021</v>
      </c>
      <c r="F3" s="184" t="str">
        <f>NVE!F3</f>
        <v>2022/2021</v>
      </c>
      <c r="G3" s="184"/>
    </row>
    <row r="4" spans="2:12" ht="15.75" thickBot="1">
      <c r="B4" s="78" t="s">
        <v>26</v>
      </c>
      <c r="C4" s="80" t="s">
        <v>48</v>
      </c>
      <c r="D4" s="154">
        <v>38.1</v>
      </c>
      <c r="E4" s="154">
        <v>23.9</v>
      </c>
      <c r="F4" s="154">
        <v>14.2</v>
      </c>
      <c r="G4" s="155">
        <v>0.59</v>
      </c>
      <c r="I4" s="118"/>
      <c r="J4" s="118"/>
      <c r="K4" s="118"/>
      <c r="L4" s="121"/>
    </row>
    <row r="5" spans="2:12" ht="15.75" thickBot="1">
      <c r="B5" s="81" t="s">
        <v>51</v>
      </c>
      <c r="C5" s="84" t="s">
        <v>49</v>
      </c>
      <c r="D5" s="174">
        <v>1446.4</v>
      </c>
      <c r="E5" s="174">
        <v>135.19999999999999</v>
      </c>
      <c r="F5" s="174">
        <v>1311.1</v>
      </c>
      <c r="G5" s="175">
        <v>9.6999999999999993</v>
      </c>
      <c r="I5" s="118"/>
      <c r="J5" s="118"/>
      <c r="K5" s="118"/>
      <c r="L5" s="121"/>
    </row>
    <row r="6" spans="2:12" ht="15.75" thickTop="1"/>
  </sheetData>
  <mergeCells count="1"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"/>
  <sheetViews>
    <sheetView showGridLines="0" workbookViewId="0">
      <selection activeCell="C35" sqref="C35"/>
    </sheetView>
  </sheetViews>
  <sheetFormatPr baseColWidth="10" defaultColWidth="11.42578125" defaultRowHeight="12.75"/>
  <cols>
    <col min="1" max="1" width="3.5703125" style="106" customWidth="1"/>
    <col min="2" max="2" width="50.7109375" style="106" customWidth="1"/>
    <col min="3" max="16384" width="11.42578125" style="106"/>
  </cols>
  <sheetData>
    <row r="1" spans="2:11">
      <c r="B1" s="42" t="s">
        <v>58</v>
      </c>
    </row>
    <row r="2" spans="2:11" ht="13.5" thickBot="1">
      <c r="B2" s="36"/>
      <c r="C2" s="107"/>
      <c r="D2" s="108"/>
      <c r="E2" s="108"/>
      <c r="F2" s="108"/>
      <c r="G2" s="109"/>
    </row>
    <row r="3" spans="2:11" ht="13.5" thickTop="1">
      <c r="B3" s="110"/>
      <c r="C3" s="111"/>
      <c r="D3" s="35" t="s">
        <v>74</v>
      </c>
      <c r="E3" s="35" t="s">
        <v>73</v>
      </c>
      <c r="F3" s="184" t="s">
        <v>75</v>
      </c>
      <c r="G3" s="184"/>
    </row>
    <row r="4" spans="2:11" ht="15">
      <c r="B4" s="88" t="s">
        <v>59</v>
      </c>
      <c r="C4" s="89" t="s">
        <v>48</v>
      </c>
      <c r="D4" s="145">
        <v>210.7</v>
      </c>
      <c r="E4" s="145">
        <v>280.5</v>
      </c>
      <c r="F4" s="146">
        <v>-69.8</v>
      </c>
      <c r="G4" s="147">
        <v>-0.25</v>
      </c>
      <c r="I4" s="118"/>
      <c r="J4" s="118"/>
      <c r="K4" s="118"/>
    </row>
    <row r="5" spans="2:11" ht="15">
      <c r="B5" s="112" t="s">
        <v>42</v>
      </c>
      <c r="C5" s="113" t="s">
        <v>48</v>
      </c>
      <c r="D5" s="148">
        <v>4</v>
      </c>
      <c r="E5" s="148">
        <v>5</v>
      </c>
      <c r="F5" s="148">
        <v>-1</v>
      </c>
      <c r="G5" s="149">
        <v>-0.2</v>
      </c>
      <c r="I5" s="118"/>
      <c r="J5" s="118"/>
      <c r="K5" s="118"/>
    </row>
    <row r="6" spans="2:11" ht="15">
      <c r="B6" s="112" t="s">
        <v>43</v>
      </c>
      <c r="C6" s="113" t="str">
        <f>C5</f>
        <v>Mton</v>
      </c>
      <c r="D6" s="148">
        <v>124.3</v>
      </c>
      <c r="E6" s="148">
        <v>163.1</v>
      </c>
      <c r="F6" s="148">
        <v>-38.799999999999997</v>
      </c>
      <c r="G6" s="149">
        <v>-0.24</v>
      </c>
      <c r="I6" s="118"/>
      <c r="J6" s="118"/>
      <c r="K6" s="118"/>
    </row>
    <row r="7" spans="2:11" ht="15">
      <c r="B7" s="112" t="s">
        <v>44</v>
      </c>
      <c r="C7" s="113" t="str">
        <f>C6</f>
        <v>Mton</v>
      </c>
      <c r="D7" s="148">
        <v>50</v>
      </c>
      <c r="E7" s="148">
        <v>66.599999999999994</v>
      </c>
      <c r="F7" s="148">
        <v>-16.600000000000001</v>
      </c>
      <c r="G7" s="149">
        <v>-0.25</v>
      </c>
      <c r="I7" s="118"/>
      <c r="J7" s="118"/>
      <c r="K7" s="118"/>
    </row>
    <row r="8" spans="2:11" ht="15.75" thickBot="1">
      <c r="B8" s="90" t="s">
        <v>45</v>
      </c>
      <c r="C8" s="114" t="str">
        <f>C7</f>
        <v>Mton</v>
      </c>
      <c r="D8" s="150">
        <v>32.299999999999997</v>
      </c>
      <c r="E8" s="150">
        <v>45.7</v>
      </c>
      <c r="F8" s="150">
        <v>-13.4</v>
      </c>
      <c r="G8" s="151">
        <v>-0.28999999999999998</v>
      </c>
      <c r="I8" s="118"/>
      <c r="J8" s="118"/>
      <c r="K8" s="118"/>
    </row>
    <row r="9" spans="2:11" ht="15.75" thickBot="1">
      <c r="B9" s="91" t="s">
        <v>46</v>
      </c>
      <c r="C9" s="92" t="s">
        <v>49</v>
      </c>
      <c r="D9" s="152">
        <v>275.3</v>
      </c>
      <c r="E9" s="152">
        <v>194.1</v>
      </c>
      <c r="F9" s="152">
        <v>81.2</v>
      </c>
      <c r="G9" s="153">
        <v>0.42</v>
      </c>
      <c r="I9" s="118"/>
      <c r="J9" s="118"/>
      <c r="K9" s="118"/>
    </row>
    <row r="10" spans="2:11" ht="13.5" thickTop="1">
      <c r="B10" s="115" t="s">
        <v>47</v>
      </c>
      <c r="C10" s="116"/>
      <c r="D10" s="117"/>
      <c r="E10" s="117"/>
      <c r="F10" s="117"/>
      <c r="G10" s="115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6"/>
  <sheetViews>
    <sheetView showGridLines="0" workbookViewId="0">
      <selection activeCell="D31" sqref="D3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2" t="s">
        <v>60</v>
      </c>
    </row>
    <row r="2" spans="2:11" ht="15.75" thickBot="1">
      <c r="B2" s="36"/>
    </row>
    <row r="3" spans="2:11" ht="15.75" thickTop="1">
      <c r="B3" s="37"/>
      <c r="C3" s="34"/>
      <c r="D3" s="35" t="str">
        <f>NVE!D3</f>
        <v>1T2022</v>
      </c>
      <c r="E3" s="35" t="str">
        <f>NVE!E3</f>
        <v>1T2021</v>
      </c>
      <c r="F3" s="184" t="str">
        <f>NVE!F3</f>
        <v>2022/2021</v>
      </c>
      <c r="G3" s="184"/>
    </row>
    <row r="4" spans="2:11" ht="15.75" thickBot="1">
      <c r="B4" s="75" t="s">
        <v>25</v>
      </c>
      <c r="C4" s="76" t="s">
        <v>48</v>
      </c>
      <c r="D4" s="154">
        <v>3</v>
      </c>
      <c r="E4" s="154">
        <v>2.8</v>
      </c>
      <c r="F4" s="154">
        <v>0.2</v>
      </c>
      <c r="G4" s="155">
        <v>0.08</v>
      </c>
      <c r="I4" s="118"/>
      <c r="J4" s="118"/>
      <c r="K4" s="118"/>
    </row>
    <row r="5" spans="2:11" ht="15.75" thickBot="1">
      <c r="B5" s="77" t="s">
        <v>50</v>
      </c>
      <c r="C5" s="74" t="s">
        <v>49</v>
      </c>
      <c r="D5" s="152">
        <v>152.4</v>
      </c>
      <c r="E5" s="152">
        <v>95.6</v>
      </c>
      <c r="F5" s="152">
        <v>56.8</v>
      </c>
      <c r="G5" s="153">
        <v>0.59</v>
      </c>
      <c r="I5" s="118"/>
      <c r="J5" s="118"/>
      <c r="K5" s="118"/>
    </row>
    <row r="6" spans="2:11" ht="15.75" thickTop="1"/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6"/>
  <sheetViews>
    <sheetView showGridLines="0" workbookViewId="0">
      <selection activeCell="D24" sqref="D24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62</v>
      </c>
    </row>
    <row r="2" spans="2:11" ht="15.75" thickBot="1">
      <c r="B2" s="36"/>
      <c r="C2" s="38"/>
      <c r="D2" s="39"/>
      <c r="E2" s="39"/>
      <c r="F2" s="39"/>
      <c r="G2" s="40"/>
    </row>
    <row r="3" spans="2:11" ht="15.75" thickTop="1">
      <c r="B3" s="37"/>
      <c r="C3" s="41"/>
      <c r="D3" s="35" t="str">
        <f>NVE!D3</f>
        <v>1T2022</v>
      </c>
      <c r="E3" s="35" t="str">
        <f>NVE!E3</f>
        <v>1T2021</v>
      </c>
      <c r="F3" s="184" t="str">
        <f>NVE!F3</f>
        <v>2022/2021</v>
      </c>
      <c r="G3" s="184"/>
    </row>
    <row r="4" spans="2:11" ht="15.75" thickBot="1">
      <c r="B4" s="82" t="s">
        <v>52</v>
      </c>
      <c r="C4" s="80" t="s">
        <v>48</v>
      </c>
      <c r="D4" s="156">
        <v>141.69999999999999</v>
      </c>
      <c r="E4" s="156">
        <v>202.2</v>
      </c>
      <c r="F4" s="154">
        <v>-60.5</v>
      </c>
      <c r="G4" s="155">
        <v>-0.3</v>
      </c>
      <c r="I4" s="118"/>
      <c r="J4" s="118"/>
      <c r="K4" s="118"/>
    </row>
    <row r="5" spans="2:11" ht="15.75" thickBot="1">
      <c r="B5" s="81" t="s">
        <v>53</v>
      </c>
      <c r="C5" s="79" t="s">
        <v>49</v>
      </c>
      <c r="D5" s="152">
        <v>114.1</v>
      </c>
      <c r="E5" s="152">
        <v>60.3</v>
      </c>
      <c r="F5" s="152">
        <v>53.8</v>
      </c>
      <c r="G5" s="153">
        <v>0.89</v>
      </c>
      <c r="I5" s="118"/>
      <c r="J5" s="118"/>
      <c r="K5" s="118"/>
    </row>
    <row r="6" spans="2:11" ht="15.75" thickTop="1"/>
  </sheetData>
  <mergeCells count="1"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6"/>
  <sheetViews>
    <sheetView showGridLines="0" workbookViewId="0">
      <selection activeCell="B26" sqref="B2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2" t="s">
        <v>61</v>
      </c>
    </row>
    <row r="2" spans="2:11" ht="15.75" thickBot="1">
      <c r="B2" s="36"/>
      <c r="C2" s="38"/>
      <c r="D2" s="39"/>
      <c r="E2" s="39"/>
      <c r="F2" s="39"/>
      <c r="G2" s="40"/>
    </row>
    <row r="3" spans="2:11" ht="15.75" thickTop="1">
      <c r="B3" s="37"/>
      <c r="C3" s="34"/>
      <c r="D3" s="35" t="str">
        <f>NVE!D3</f>
        <v>1T2022</v>
      </c>
      <c r="E3" s="35" t="str">
        <f>NVE!E3</f>
        <v>1T2021</v>
      </c>
      <c r="F3" s="184" t="str">
        <f>NVE!F3</f>
        <v>2022/2021</v>
      </c>
      <c r="G3" s="184"/>
    </row>
    <row r="4" spans="2:11" ht="15.75" thickBot="1">
      <c r="B4" s="85" t="s">
        <v>54</v>
      </c>
      <c r="C4" s="80" t="s">
        <v>48</v>
      </c>
      <c r="D4" s="154">
        <v>17</v>
      </c>
      <c r="E4" s="154">
        <v>52.6</v>
      </c>
      <c r="F4" s="154">
        <v>-35.6</v>
      </c>
      <c r="G4" s="155">
        <v>-0.68</v>
      </c>
      <c r="I4" s="118"/>
      <c r="J4" s="118"/>
      <c r="K4" s="118"/>
    </row>
    <row r="5" spans="2:11" ht="15.75" thickBot="1">
      <c r="B5" s="83" t="s">
        <v>55</v>
      </c>
      <c r="C5" s="84" t="s">
        <v>49</v>
      </c>
      <c r="D5" s="152">
        <v>27.1</v>
      </c>
      <c r="E5" s="152">
        <v>36.700000000000003</v>
      </c>
      <c r="F5" s="152">
        <v>-9.6999999999999993</v>
      </c>
      <c r="G5" s="153">
        <v>-0.26</v>
      </c>
      <c r="I5" s="118"/>
      <c r="J5" s="118"/>
      <c r="K5" s="118"/>
    </row>
    <row r="6" spans="2:11" ht="15.75" thickTop="1"/>
  </sheetData>
  <mergeCells count="1"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2022-05-18T22:23:26Z</dcterms:modified>
</cp:coreProperties>
</file>